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219 -  Zhotovení pr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'65420219 -  Zhotovení pro...'!$C$112:$K$120</definedName>
    <definedName name="_xlnm.Print_Area" localSheetId="1">'65420219 -  Zhotovení pro...'!$C$4:$J$37,'65420219 -  Zhotovení pro...'!$C$50:$J$76,'65420219 -  Zhotovení pro...'!$C$82:$J$96,'65420219 -  Zhotovení pro...'!$C$102:$K$120</definedName>
    <definedName name="_xlnm.Print_Titles" localSheetId="1">'65420219 -  Zhotovení pro...'!$112:$112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18"/>
  <c r="BH118"/>
  <c r="BG118"/>
  <c r="BF118"/>
  <c r="T118"/>
  <c r="R118"/>
  <c r="P118"/>
  <c r="BI115"/>
  <c r="BH115"/>
  <c r="BG115"/>
  <c r="BF115"/>
  <c r="T115"/>
  <c r="R115"/>
  <c r="P115"/>
  <c r="J110"/>
  <c r="F109"/>
  <c r="F107"/>
  <c r="E105"/>
  <c r="J90"/>
  <c r="F89"/>
  <c r="F87"/>
  <c r="E85"/>
  <c r="J19"/>
  <c r="E19"/>
  <c r="J109"/>
  <c r="J18"/>
  <c r="J16"/>
  <c r="E16"/>
  <c r="F110"/>
  <c r="J15"/>
  <c r="J10"/>
  <c r="J107"/>
  <c i="1" r="L90"/>
  <c r="AM90"/>
  <c r="AM89"/>
  <c r="L89"/>
  <c r="AM87"/>
  <c r="L87"/>
  <c r="L85"/>
  <c r="L84"/>
  <c i="2" r="J118"/>
  <c r="BK115"/>
  <c r="BK118"/>
  <c r="J115"/>
  <c i="1" r="AS94"/>
  <c i="2" l="1" r="BK114"/>
  <c r="J114"/>
  <c r="J95"/>
  <c r="R114"/>
  <c r="R113"/>
  <c r="P114"/>
  <c r="P113"/>
  <c i="1" r="AU95"/>
  <c i="2" r="T114"/>
  <c r="T113"/>
  <c r="J89"/>
  <c r="J87"/>
  <c r="F90"/>
  <c r="BE115"/>
  <c r="BE118"/>
  <c r="F33"/>
  <c i="1" r="BB95"/>
  <c r="BB94"/>
  <c r="W31"/>
  <c i="2" r="J32"/>
  <c i="1" r="AW95"/>
  <c r="AU94"/>
  <c i="2" r="F35"/>
  <c i="1" r="BD95"/>
  <c r="BD94"/>
  <c r="W33"/>
  <c i="2" r="F34"/>
  <c i="1" r="BC95"/>
  <c r="BC94"/>
  <c r="AY94"/>
  <c i="2" r="F32"/>
  <c i="1" r="BA95"/>
  <c r="BA94"/>
  <c r="AW94"/>
  <c r="AK30"/>
  <c i="2" l="1" r="BK113"/>
  <c r="J113"/>
  <c r="J94"/>
  <c i="1" r="AX94"/>
  <c r="W30"/>
  <c r="W32"/>
  <c i="2" r="F31"/>
  <c i="1" r="AZ95"/>
  <c r="AZ94"/>
  <c r="AV94"/>
  <c r="AK29"/>
  <c i="2" r="J31"/>
  <c i="1" r="AV95"/>
  <c r="AT95"/>
  <c l="1" r="W29"/>
  <c i="2" r="J28"/>
  <c i="1" r="AG95"/>
  <c r="AN95"/>
  <c r="AT94"/>
  <c i="2" l="1" r="J37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<sst xmlns="http://schemas.openxmlformats.org/spreadsheetml/2006/main">
  <si>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</si>
  <si>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</si>
  <si>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</si>
  <si>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</si>
  <si>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</si>
  <si>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{814b5fd8-b11f-4d43-9282-65a4fe6d7d6d}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</si>
  <si>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</si>
  <si>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</si>
  <si>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</si>
  <si>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</si>
  <si>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</si>
  <si>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</si>
  <si>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</si>
  <si>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</si>
  <si>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</si>
  <si>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</si>
  <si>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</si>
  <si>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Zhotovení projektové dokumentace pro stavbu Oprava trati v úseku N. Pec - H. Planá.</t>
  </si>
  <si>
    <t>KSO:</t>
  </si>
  <si>
    <t>824</t>
  </si>
  <si>
    <t>CC-CZ:</t>
  </si>
  <si>
    <t>212</t>
  </si>
  <si>
    <t>Místo:</t>
  </si>
  <si>
    <t xml:space="preserve"> </t>
  </si>
  <si>
    <t>Datum:</t>
  </si>
  <si>
    <t>27. 10. 2020</t>
  </si>
  <si>
    <t>Zadavatel:</t>
  </si>
  <si>
    <t>IČ:</t>
  </si>
  <si>
    <t>70994234</t>
  </si>
  <si>
    <t xml:space="preserve">Správa železnic, státní organizace, OŘ Plzeň </t>
  </si>
  <si>
    <t>DIČ:</t>
  </si>
  <si>
    <t>	CZ70994234</t>
  </si>
  <si>
    <t>Uchazeč:</t>
  </si>
  <si>
    <t>Vyplň údaj</t>
  </si>
  <si>
    <t>Projektant:</t>
  </si>
  <si>
    <t>True</t>
  </si>
  <si>
    <t>Zpracovatel:</t>
  </si>
  <si>
    <t>Libor Brabenec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</si>
  <si>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</si>
  <si>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</si>
  <si>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</si>
  <si>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</si>
  <si>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</si>
  <si>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</si>
  <si>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</si>
  <si>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</si>
  <si>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</si>
  <si>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</si>
  <si>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</si>
  <si>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</si>
  <si>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</si>
  <si>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</si>
  <si>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</si>
  <si>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</si>
  <si>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</si>
  <si>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</si>
  <si>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</si>
  <si>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</si>
  <si>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</si>
  <si>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</si>
  <si>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</si>
  <si>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</si>
  <si>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</si>
  <si>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</si>
  <si>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</si>
  <si>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</si>
  <si>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</si>
  <si>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</si>
  <si>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</si>
  <si>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</si>
  <si>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</si>
  <si>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</si>
  <si>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</si>
  <si>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</si>
  <si>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</si>
  <si>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</si>
  <si>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</si>
  <si>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</si>
  <si>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</si>
  <si>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</si>
  <si>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</si>
  <si>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</si>
  <si>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</si>
  <si>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</si>
  <si>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</si>
  <si>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</si>
  <si>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</si>
  <si>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</si>
  <si>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</si>
  <si>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</si>
  <si>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</si>
  <si>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</si>
  <si>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</si>
  <si>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</si>
  <si>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</si>
  <si>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</si>
  <si>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</si>
  <si>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</si>
  <si>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</si>
  <si>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</si>
  <si>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</si>
  <si>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</si>
  <si>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</si>
  <si>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</si>
  <si>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</si>
  <si>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</si>
  <si>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</si>
  <si>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</si>
  <si>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</si>
  <si>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</si>
  <si>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</si>
  <si>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</si>
  <si>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023101041R1</t>
  </si>
  <si>
    <t>Projektové práce - Realizační dokumentace - 1. etapa</t>
  </si>
  <si>
    <t>soubor</t>
  </si>
  <si>
    <t>4</t>
  </si>
  <si>
    <t>-944052159</t>
  </si>
  <si>
    <t>PP</t>
  </si>
  <si>
    <t>Projektové práce</t>
  </si>
  <si>
    <t>P</t>
  </si>
  <si>
    <t>Poznámka k položce:_x000d_
Vyhotovení realizační dokumentace pro oblast TH a SMT pro předložení k připomínkování GŘ, OŘ Plzeň a SŽG.</t>
  </si>
  <si>
    <t>023101041R2</t>
  </si>
  <si>
    <t>Projektové práce - Realizační dokumentace - 2. etapa</t>
  </si>
  <si>
    <t>1986072079</t>
  </si>
  <si>
    <t xml:space="preserve">Poznámka k položce:_x000d_
Vyhotovení kompletní realizační dokumentace pro oblast TH a SMT včetně zapracovaných a odsouhlasených veškerých připomínek GŘ, OŘ Plzeň a SŽG.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</si>
</sst>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21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24</v>
      </c>
      <c r="AL8" s="18"/>
      <c r="AM8" s="18"/>
      <c r="AN8" s="29" t="s">
        <v>25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27</v>
      </c>
      <c r="AL13" s="18"/>
      <c r="AM13" s="18"/>
      <c r="AN13" s="30" t="s">
        <v>33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33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30</v>
      </c>
      <c r="AL14" s="18"/>
      <c r="AM14" s="18"/>
      <c r="AN14" s="30" t="s">
        <v>33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27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30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27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30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43</v>
      </c>
      <c r="E29" s="43"/>
      <c r="F29" s="28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45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47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53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54</v>
      </c>
      <c r="AI60" s="38"/>
      <c r="AJ60" s="38"/>
      <c r="AK60" s="38"/>
      <c r="AL60" s="38"/>
      <c r="AM60" s="60" t="s">
        <v>55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56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57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54</v>
      </c>
      <c r="AI75" s="38"/>
      <c r="AJ75" s="38"/>
      <c r="AK75" s="38"/>
      <c r="AL75" s="38"/>
      <c r="AM75" s="60" t="s">
        <v>55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65420219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 Zhotovení projektové dokumentace pro stavbu Oprava trati v úseku N. Pec - H. Planá.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75" t="str">
        <f>IF(AN8= "","",AN8)</f>
        <v>27. 10. 2020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26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železnic, státní organizace, OŘ Plzeň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34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59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32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36</v>
      </c>
      <c r="AJ90" s="36"/>
      <c r="AK90" s="36"/>
      <c r="AL90" s="36"/>
      <c r="AM90" s="76" t="str">
        <f>IF(E20="","",E20)</f>
        <v>Libor Brabenec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60</v>
      </c>
      <c r="D92" s="90"/>
      <c r="E92" s="90"/>
      <c r="F92" s="90"/>
      <c r="G92" s="90"/>
      <c r="H92" s="91"/>
      <c r="I92" s="92" t="s">
        <v>61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62</v>
      </c>
      <c r="AH92" s="90"/>
      <c r="AI92" s="90"/>
      <c r="AJ92" s="90"/>
      <c r="AK92" s="90"/>
      <c r="AL92" s="90"/>
      <c r="AM92" s="90"/>
      <c r="AN92" s="92" t="s">
        <v>63</v>
      </c>
      <c r="AO92" s="90"/>
      <c r="AP92" s="94"/>
      <c r="AQ92" s="95" t="s">
        <v>64</v>
      </c>
      <c r="AR92" s="40"/>
      <c r="AS92" s="96" t="s">
        <v>65</v>
      </c>
      <c r="AT92" s="97" t="s">
        <v>66</v>
      </c>
      <c r="AU92" s="97" t="s">
        <v>67</v>
      </c>
      <c r="AV92" s="97" t="s">
        <v>68</v>
      </c>
      <c r="AW92" s="97" t="s">
        <v>69</v>
      </c>
      <c r="AX92" s="97" t="s">
        <v>70</v>
      </c>
      <c r="AY92" s="97" t="s">
        <v>71</v>
      </c>
      <c r="AZ92" s="97" t="s">
        <v>72</v>
      </c>
      <c r="BA92" s="97" t="s">
        <v>73</v>
      </c>
      <c r="BB92" s="97" t="s">
        <v>74</v>
      </c>
      <c r="BC92" s="97" t="s">
        <v>75</v>
      </c>
      <c r="BD92" s="98" t="s">
        <v>76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77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78</v>
      </c>
      <c r="BT94" s="113" t="s">
        <v>79</v>
      </c>
      <c r="BV94" s="113" t="s">
        <v>80</v>
      </c>
      <c r="BW94" s="113" t="s">
        <v>5</v>
      </c>
      <c r="BX94" s="113" t="s">
        <v>81</v>
      </c>
      <c r="CL94" s="113" t="s">
        <v>19</v>
      </c>
    </row>
    <row r="95" s="7" customFormat="1" ht="37.5" customHeight="1">
      <c r="A95" s="114" t="s">
        <v>82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'65420219 -  Zhotovení pro...'!J28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83</v>
      </c>
      <c r="AR95" s="121"/>
      <c r="AS95" s="122">
        <v>0</v>
      </c>
      <c r="AT95" s="123">
        <f>ROUND(SUM(AV95:AW95),2)</f>
        <v>0</v>
      </c>
      <c r="AU95" s="124">
        <f>'65420219 -  Zhotovení pro...'!P113</f>
        <v>0</v>
      </c>
      <c r="AV95" s="123">
        <f>'65420219 -  Zhotovení pro...'!J31</f>
        <v>0</v>
      </c>
      <c r="AW95" s="123">
        <f>'65420219 -  Zhotovení pro...'!J32</f>
        <v>0</v>
      </c>
      <c r="AX95" s="123">
        <f>'65420219 -  Zhotovení pro...'!J33</f>
        <v>0</v>
      </c>
      <c r="AY95" s="123">
        <f>'65420219 -  Zhotovení pro...'!J34</f>
        <v>0</v>
      </c>
      <c r="AZ95" s="123">
        <f>'65420219 -  Zhotovení pro...'!F31</f>
        <v>0</v>
      </c>
      <c r="BA95" s="123">
        <f>'65420219 -  Zhotovení pro...'!F32</f>
        <v>0</v>
      </c>
      <c r="BB95" s="123">
        <f>'65420219 -  Zhotovení pro...'!F33</f>
        <v>0</v>
      </c>
      <c r="BC95" s="123">
        <f>'65420219 -  Zhotovení pro...'!F34</f>
        <v>0</v>
      </c>
      <c r="BD95" s="125">
        <f>'65420219 -  Zhotovení pro...'!F35</f>
        <v>0</v>
      </c>
      <c r="BE95" s="7"/>
      <c r="BT95" s="126" t="s">
        <v>84</v>
      </c>
      <c r="BU95" s="126" t="s">
        <v>85</v>
      </c>
      <c r="BV95" s="126" t="s">
        <v>80</v>
      </c>
      <c r="BW95" s="126" t="s">
        <v>5</v>
      </c>
      <c r="BX95" s="126" t="s">
        <v>81</v>
      </c>
      <c r="CL95" s="126" t="s">
        <v>19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2P5rznQSuWiS+nmcS03M5QUMgNVQcZEnSYsfxSBjf3+qLcdq1H50OFDnqWjOwIyjcoc96NYorCFdSvmW3LF3Mg==" hashValue="P4vMAu/4nT0gu78ULDHhCFKQvrvNeDYSER6dFxkaN4XLTvzxQ55bFwCy4jA8DLAAEbPbhXukjCG+1jzYNLDpVQ==" algorithmName="SHA-512" password="C722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219 -  Zhotovení p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86</v>
      </c>
    </row>
    <row r="4" s="1" customFormat="1" ht="24.96" customHeight="1">
      <c r="B4" s="16"/>
      <c r="D4" s="129" t="s">
        <v>87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19</v>
      </c>
      <c r="G9" s="34"/>
      <c r="H9" s="34"/>
      <c r="I9" s="131" t="s">
        <v>20</v>
      </c>
      <c r="J9" s="133" t="s">
        <v>21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22</v>
      </c>
      <c r="E10" s="34"/>
      <c r="F10" s="133" t="s">
        <v>23</v>
      </c>
      <c r="G10" s="34"/>
      <c r="H10" s="34"/>
      <c r="I10" s="131" t="s">
        <v>24</v>
      </c>
      <c r="J10" s="134" t="str">
        <f>'Rekapitulace stavby'!AN8</f>
        <v>27. 10. 2020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26</v>
      </c>
      <c r="E12" s="34"/>
      <c r="F12" s="34"/>
      <c r="G12" s="34"/>
      <c r="H12" s="34"/>
      <c r="I12" s="131" t="s">
        <v>27</v>
      </c>
      <c r="J12" s="133" t="s">
        <v>28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">
        <v>29</v>
      </c>
      <c r="F13" s="34"/>
      <c r="G13" s="34"/>
      <c r="H13" s="34"/>
      <c r="I13" s="131" t="s">
        <v>30</v>
      </c>
      <c r="J13" s="133" t="s">
        <v>31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32</v>
      </c>
      <c r="E15" s="34"/>
      <c r="F15" s="34"/>
      <c r="G15" s="34"/>
      <c r="H15" s="34"/>
      <c r="I15" s="131" t="s">
        <v>27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30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34</v>
      </c>
      <c r="E18" s="34"/>
      <c r="F18" s="34"/>
      <c r="G18" s="34"/>
      <c r="H18" s="34"/>
      <c r="I18" s="131" t="s">
        <v>27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30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36</v>
      </c>
      <c r="E21" s="34"/>
      <c r="F21" s="34"/>
      <c r="G21" s="34"/>
      <c r="H21" s="34"/>
      <c r="I21" s="131" t="s">
        <v>27</v>
      </c>
      <c r="J21" s="133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">
        <v>37</v>
      </c>
      <c r="F22" s="34"/>
      <c r="G22" s="34"/>
      <c r="H22" s="34"/>
      <c r="I22" s="131" t="s">
        <v>30</v>
      </c>
      <c r="J22" s="133" t="s">
        <v>1</v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38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39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41</v>
      </c>
      <c r="G30" s="34"/>
      <c r="H30" s="34"/>
      <c r="I30" s="142" t="s">
        <v>40</v>
      </c>
      <c r="J30" s="142" t="s">
        <v>42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43</v>
      </c>
      <c r="E31" s="131" t="s">
        <v>44</v>
      </c>
      <c r="F31" s="144">
        <f>ROUND((SUM(BE113:BE120)),  2)</f>
        <v>0</v>
      </c>
      <c r="G31" s="34"/>
      <c r="H31" s="34"/>
      <c r="I31" s="145">
        <v>0.20999999999999999</v>
      </c>
      <c r="J31" s="144">
        <f>ROUND(((SUM(BE113:BE120))*I31),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45</v>
      </c>
      <c r="F32" s="144">
        <f>ROUND((SUM(BF113:BF120)),  2)</f>
        <v>0</v>
      </c>
      <c r="G32" s="34"/>
      <c r="H32" s="34"/>
      <c r="I32" s="145">
        <v>0.14999999999999999</v>
      </c>
      <c r="J32" s="144">
        <f>ROUND(((SUM(BF113:BF120))*I32),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46</v>
      </c>
      <c r="F33" s="144">
        <f>ROUND((SUM(BG113:BG120)),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47</v>
      </c>
      <c r="F34" s="144">
        <f>ROUND((SUM(BH113:BH120)),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48</v>
      </c>
      <c r="F35" s="144">
        <f>ROUND((SUM(BI113:BI120)),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52</v>
      </c>
      <c r="E50" s="154"/>
      <c r="F50" s="154"/>
      <c r="G50" s="153" t="s">
        <v>53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54</v>
      </c>
      <c r="E61" s="156"/>
      <c r="F61" s="157" t="s">
        <v>55</v>
      </c>
      <c r="G61" s="155" t="s">
        <v>54</v>
      </c>
      <c r="H61" s="156"/>
      <c r="I61" s="156"/>
      <c r="J61" s="158" t="s">
        <v>55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56</v>
      </c>
      <c r="E65" s="159"/>
      <c r="F65" s="159"/>
      <c r="G65" s="153" t="s">
        <v>57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54</v>
      </c>
      <c r="E76" s="156"/>
      <c r="F76" s="157" t="s">
        <v>55</v>
      </c>
      <c r="G76" s="155" t="s">
        <v>54</v>
      </c>
      <c r="H76" s="156"/>
      <c r="I76" s="156"/>
      <c r="J76" s="158" t="s">
        <v>55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 xml:space="preserve"> Zhotovení projektové dokumentace pro stavbu Oprava trati v úseku N. Pec - H. Planá.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22</v>
      </c>
      <c r="D87" s="36"/>
      <c r="E87" s="36"/>
      <c r="F87" s="23" t="str">
        <f>F10</f>
        <v xml:space="preserve"> </v>
      </c>
      <c r="G87" s="36"/>
      <c r="H87" s="36"/>
      <c r="I87" s="28" t="s">
        <v>24</v>
      </c>
      <c r="J87" s="75" t="str">
        <f>IF(J10="","",J10)</f>
        <v>27. 10. 2020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26</v>
      </c>
      <c r="D89" s="36"/>
      <c r="E89" s="36"/>
      <c r="F89" s="23" t="str">
        <f>E13</f>
        <v xml:space="preserve">Správa železnic, státní organizace, OŘ Plzeň </v>
      </c>
      <c r="G89" s="36"/>
      <c r="H89" s="36"/>
      <c r="I89" s="28" t="s">
        <v>34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32</v>
      </c>
      <c r="D90" s="36"/>
      <c r="E90" s="36"/>
      <c r="F90" s="23" t="str">
        <f>IF(E16="","",E16)</f>
        <v>Vyplň údaj</v>
      </c>
      <c r="G90" s="36"/>
      <c r="H90" s="36"/>
      <c r="I90" s="28" t="s">
        <v>36</v>
      </c>
      <c r="J90" s="32" t="str">
        <f>E22</f>
        <v>Libor Brabenec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89</v>
      </c>
      <c r="D92" s="165"/>
      <c r="E92" s="165"/>
      <c r="F92" s="165"/>
      <c r="G92" s="165"/>
      <c r="H92" s="165"/>
      <c r="I92" s="165"/>
      <c r="J92" s="166" t="s">
        <v>90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91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92</v>
      </c>
    </row>
    <row r="95" s="9" customFormat="1" ht="24.96" customHeight="1">
      <c r="A95" s="9"/>
      <c r="B95" s="168"/>
      <c r="C95" s="169"/>
      <c r="D95" s="170" t="s">
        <v>93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94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 xml:space="preserve"> Zhotovení projektové dokumentace pro stavbu Oprava trati v úseku N. Pec - H. Planá.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22</v>
      </c>
      <c r="D107" s="36"/>
      <c r="E107" s="36"/>
      <c r="F107" s="23" t="str">
        <f>F10</f>
        <v xml:space="preserve"> </v>
      </c>
      <c r="G107" s="36"/>
      <c r="H107" s="36"/>
      <c r="I107" s="28" t="s">
        <v>24</v>
      </c>
      <c r="J107" s="75" t="str">
        <f>IF(J10="","",J10)</f>
        <v>27. 10. 2020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26</v>
      </c>
      <c r="D109" s="36"/>
      <c r="E109" s="36"/>
      <c r="F109" s="23" t="str">
        <f>E13</f>
        <v xml:space="preserve">Správa železnic, státní organizace, OŘ Plzeň </v>
      </c>
      <c r="G109" s="36"/>
      <c r="H109" s="36"/>
      <c r="I109" s="28" t="s">
        <v>34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32</v>
      </c>
      <c r="D110" s="36"/>
      <c r="E110" s="36"/>
      <c r="F110" s="23" t="str">
        <f>IF(E16="","",E16)</f>
        <v>Vyplň údaj</v>
      </c>
      <c r="G110" s="36"/>
      <c r="H110" s="36"/>
      <c r="I110" s="28" t="s">
        <v>36</v>
      </c>
      <c r="J110" s="32" t="str">
        <f>E22</f>
        <v>Libor Brabenec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95</v>
      </c>
      <c r="D112" s="177" t="s">
        <v>64</v>
      </c>
      <c r="E112" s="177" t="s">
        <v>60</v>
      </c>
      <c r="F112" s="177" t="s">
        <v>61</v>
      </c>
      <c r="G112" s="177" t="s">
        <v>96</v>
      </c>
      <c r="H112" s="177" t="s">
        <v>97</v>
      </c>
      <c r="I112" s="177" t="s">
        <v>98</v>
      </c>
      <c r="J112" s="177" t="s">
        <v>90</v>
      </c>
      <c r="K112" s="178" t="s">
        <v>99</v>
      </c>
      <c r="L112" s="179"/>
      <c r="M112" s="96" t="s">
        <v>1</v>
      </c>
      <c r="N112" s="97" t="s">
        <v>43</v>
      </c>
      <c r="O112" s="97" t="s">
        <v>100</v>
      </c>
      <c r="P112" s="97" t="s">
        <v>101</v>
      </c>
      <c r="Q112" s="97" t="s">
        <v>102</v>
      </c>
      <c r="R112" s="97" t="s">
        <v>103</v>
      </c>
      <c r="S112" s="97" t="s">
        <v>104</v>
      </c>
      <c r="T112" s="98" t="s">
        <v>105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106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78</v>
      </c>
      <c r="AU113" s="13" t="s">
        <v>92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78</v>
      </c>
      <c r="E114" s="188" t="s">
        <v>107</v>
      </c>
      <c r="F114" s="188" t="s">
        <v>108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SUM(P115:P120)</f>
        <v>0</v>
      </c>
      <c r="Q114" s="193"/>
      <c r="R114" s="194">
        <f>SUM(R115:R120)</f>
        <v>0</v>
      </c>
      <c r="S114" s="193"/>
      <c r="T114" s="195">
        <f>SUM(T115:T120)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109</v>
      </c>
      <c r="AT114" s="197" t="s">
        <v>78</v>
      </c>
      <c r="AU114" s="197" t="s">
        <v>79</v>
      </c>
      <c r="AY114" s="196" t="s">
        <v>110</v>
      </c>
      <c r="BK114" s="198">
        <f>SUM(BK115:BK120)</f>
        <v>0</v>
      </c>
    </row>
    <row r="115" s="2" customFormat="1" ht="14.4" customHeight="1">
      <c r="A115" s="34"/>
      <c r="B115" s="35"/>
      <c r="C115" s="199" t="s">
        <v>84</v>
      </c>
      <c r="D115" s="199" t="s">
        <v>111</v>
      </c>
      <c r="E115" s="200" t="s">
        <v>112</v>
      </c>
      <c r="F115" s="201" t="s">
        <v>113</v>
      </c>
      <c r="G115" s="202" t="s">
        <v>114</v>
      </c>
      <c r="H115" s="203">
        <v>1</v>
      </c>
      <c r="I115" s="204"/>
      <c r="J115" s="205">
        <f>ROUND(I115*H115,2)</f>
        <v>0</v>
      </c>
      <c r="K115" s="201" t="s">
        <v>1</v>
      </c>
      <c r="L115" s="40"/>
      <c r="M115" s="206" t="s">
        <v>1</v>
      </c>
      <c r="N115" s="207" t="s">
        <v>44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115</v>
      </c>
      <c r="AT115" s="210" t="s">
        <v>111</v>
      </c>
      <c r="AU115" s="210" t="s">
        <v>84</v>
      </c>
      <c r="AY115" s="13" t="s">
        <v>110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84</v>
      </c>
      <c r="BK115" s="211">
        <f>ROUND(I115*H115,2)</f>
        <v>0</v>
      </c>
      <c r="BL115" s="13" t="s">
        <v>115</v>
      </c>
      <c r="BM115" s="210" t="s">
        <v>116</v>
      </c>
    </row>
    <row r="116" s="2" customFormat="1">
      <c r="A116" s="34"/>
      <c r="B116" s="35"/>
      <c r="C116" s="36"/>
      <c r="D116" s="212" t="s">
        <v>117</v>
      </c>
      <c r="E116" s="36"/>
      <c r="F116" s="213" t="s">
        <v>118</v>
      </c>
      <c r="G116" s="36"/>
      <c r="H116" s="36"/>
      <c r="I116" s="214"/>
      <c r="J116" s="36"/>
      <c r="K116" s="36"/>
      <c r="L116" s="40"/>
      <c r="M116" s="215"/>
      <c r="N116" s="216"/>
      <c r="O116" s="87"/>
      <c r="P116" s="87"/>
      <c r="Q116" s="87"/>
      <c r="R116" s="87"/>
      <c r="S116" s="87"/>
      <c r="T116" s="88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117</v>
      </c>
      <c r="AU116" s="13" t="s">
        <v>84</v>
      </c>
    </row>
    <row r="117" s="2" customFormat="1">
      <c r="A117" s="34"/>
      <c r="B117" s="35"/>
      <c r="C117" s="36"/>
      <c r="D117" s="212" t="s">
        <v>119</v>
      </c>
      <c r="E117" s="36"/>
      <c r="F117" s="217" t="s">
        <v>120</v>
      </c>
      <c r="G117" s="36"/>
      <c r="H117" s="36"/>
      <c r="I117" s="214"/>
      <c r="J117" s="36"/>
      <c r="K117" s="36"/>
      <c r="L117" s="40"/>
      <c r="M117" s="215"/>
      <c r="N117" s="216"/>
      <c r="O117" s="87"/>
      <c r="P117" s="87"/>
      <c r="Q117" s="87"/>
      <c r="R117" s="87"/>
      <c r="S117" s="87"/>
      <c r="T117" s="88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119</v>
      </c>
      <c r="AU117" s="13" t="s">
        <v>84</v>
      </c>
    </row>
    <row r="118" s="2" customFormat="1" ht="14.4" customHeight="1">
      <c r="A118" s="34"/>
      <c r="B118" s="35"/>
      <c r="C118" s="199" t="s">
        <v>86</v>
      </c>
      <c r="D118" s="199" t="s">
        <v>111</v>
      </c>
      <c r="E118" s="200" t="s">
        <v>121</v>
      </c>
      <c r="F118" s="201" t="s">
        <v>122</v>
      </c>
      <c r="G118" s="202" t="s">
        <v>114</v>
      </c>
      <c r="H118" s="203">
        <v>1</v>
      </c>
      <c r="I118" s="204"/>
      <c r="J118" s="205">
        <f>ROUND(I118*H118,2)</f>
        <v>0</v>
      </c>
      <c r="K118" s="201" t="s">
        <v>1</v>
      </c>
      <c r="L118" s="40"/>
      <c r="M118" s="206" t="s">
        <v>1</v>
      </c>
      <c r="N118" s="207" t="s">
        <v>44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0" t="s">
        <v>115</v>
      </c>
      <c r="AT118" s="210" t="s">
        <v>111</v>
      </c>
      <c r="AU118" s="210" t="s">
        <v>84</v>
      </c>
      <c r="AY118" s="13" t="s">
        <v>110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84</v>
      </c>
      <c r="BK118" s="211">
        <f>ROUND(I118*H118,2)</f>
        <v>0</v>
      </c>
      <c r="BL118" s="13" t="s">
        <v>115</v>
      </c>
      <c r="BM118" s="210" t="s">
        <v>123</v>
      </c>
    </row>
    <row r="119" s="2" customFormat="1">
      <c r="A119" s="34"/>
      <c r="B119" s="35"/>
      <c r="C119" s="36"/>
      <c r="D119" s="212" t="s">
        <v>117</v>
      </c>
      <c r="E119" s="36"/>
      <c r="F119" s="213" t="s">
        <v>118</v>
      </c>
      <c r="G119" s="36"/>
      <c r="H119" s="36"/>
      <c r="I119" s="214"/>
      <c r="J119" s="36"/>
      <c r="K119" s="36"/>
      <c r="L119" s="40"/>
      <c r="M119" s="215"/>
      <c r="N119" s="216"/>
      <c r="O119" s="87"/>
      <c r="P119" s="87"/>
      <c r="Q119" s="87"/>
      <c r="R119" s="87"/>
      <c r="S119" s="87"/>
      <c r="T119" s="8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117</v>
      </c>
      <c r="AU119" s="13" t="s">
        <v>84</v>
      </c>
    </row>
    <row r="120" s="2" customFormat="1">
      <c r="A120" s="34"/>
      <c r="B120" s="35"/>
      <c r="C120" s="36"/>
      <c r="D120" s="212" t="s">
        <v>119</v>
      </c>
      <c r="E120" s="36"/>
      <c r="F120" s="217" t="s">
        <v>124</v>
      </c>
      <c r="G120" s="36"/>
      <c r="H120" s="36"/>
      <c r="I120" s="214"/>
      <c r="J120" s="36"/>
      <c r="K120" s="36"/>
      <c r="L120" s="40"/>
      <c r="M120" s="218"/>
      <c r="N120" s="219"/>
      <c r="O120" s="220"/>
      <c r="P120" s="220"/>
      <c r="Q120" s="220"/>
      <c r="R120" s="220"/>
      <c r="S120" s="220"/>
      <c r="T120" s="221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119</v>
      </c>
      <c r="AU120" s="13" t="s">
        <v>84</v>
      </c>
    </row>
    <row r="121" s="2" customFormat="1" ht="6.96" customHeight="1">
      <c r="A121" s="34"/>
      <c r="B121" s="62"/>
      <c r="C121" s="63"/>
      <c r="D121" s="63"/>
      <c r="E121" s="63"/>
      <c r="F121" s="63"/>
      <c r="G121" s="63"/>
      <c r="H121" s="63"/>
      <c r="I121" s="63"/>
      <c r="J121" s="63"/>
      <c r="K121" s="63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YxUE62jFLiDf74R6hPKFVqenQc/RUrrxx71Bj8DbS+IQ48jwh3UGSOXGNPDuI7x73WIxxU0LWdOcD47rExooDQ==" hashValue="K5ShXI0rjfLwu+L3JANo6N+K/RH9sn1FEbWae0W694z9fKzuJ2aJ2D5Ixt0hkt20YwXCrqoXOjTtzYIbc9587w==" algorithmName="SHA-512" password="C722"/>
  <autoFilter ref="C112:K120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2020-10-27T08:14:44Z</dcterms:created>
  <dcterms:modified xsi:type="dcterms:W3CDTF">2020-10-27T08:14:46Z</dcterms:modified>
</cp:coreProperties>
</file>